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2285" windowHeight="5655"/>
  </bookViews>
  <sheets>
    <sheet name="Лист1" sheetId="2" r:id="rId1"/>
  </sheets>
  <definedNames>
    <definedName name="_xlnm.Print_Area" localSheetId="0">Лист1!$A$1:$K$25</definedName>
  </definedNames>
  <calcPr calcId="152511" refMode="R1C1"/>
</workbook>
</file>

<file path=xl/calcChain.xml><?xml version="1.0" encoding="utf-8"?>
<calcChain xmlns="http://schemas.openxmlformats.org/spreadsheetml/2006/main">
  <c r="G16" i="2" l="1"/>
  <c r="G15" i="2"/>
  <c r="D14" i="2"/>
  <c r="G12" i="2"/>
  <c r="G9" i="2"/>
  <c r="D17" i="2"/>
  <c r="G17" i="2"/>
  <c r="K21" i="2" l="1"/>
  <c r="I21" i="2" s="1"/>
  <c r="G21" i="2"/>
  <c r="D21" i="2"/>
  <c r="I20" i="2"/>
  <c r="G20" i="2"/>
  <c r="D20" i="2"/>
  <c r="D24" i="2" l="1"/>
  <c r="G24" i="2" l="1"/>
  <c r="G22" i="2"/>
  <c r="I19" i="2" l="1"/>
  <c r="G19" i="2"/>
  <c r="K19" i="2" l="1"/>
  <c r="J19" i="2"/>
</calcChain>
</file>

<file path=xl/sharedStrings.xml><?xml version="1.0" encoding="utf-8"?>
<sst xmlns="http://schemas.openxmlformats.org/spreadsheetml/2006/main" count="49" uniqueCount="41">
  <si>
    <t>Наименование хозяйствующего субъекта</t>
  </si>
  <si>
    <t>Суммарная доля участия (собственности) государства (субъекта РФ и муниципалитетов) в хозяйствующем субъекте, в процентах</t>
  </si>
  <si>
    <t>Рыночная доля хозяйствующего субъекта в натуральном выражении (по объемам реализованных товаров/ работ/ услуг), в процентах</t>
  </si>
  <si>
    <t>Рыночная доля хозяйствующего субъекта в стоимостном выражении (по выручке от реализации товаров/ работ/ услуг), в процентах</t>
  </si>
  <si>
    <t>Суммарный объем государственного (со стороны субъекта РФ и муниципальных образований) финансирования хозяйствующего субъекта, в рублях</t>
  </si>
  <si>
    <t>Ед. изм. товаров/ работ/ услуг</t>
  </si>
  <si>
    <t>Объем реализованных товаров/ работ/ услуг в натуральном выражении</t>
  </si>
  <si>
    <t>Выручка от реализации товаров/ работ/ услуг, тыс. руб.</t>
  </si>
  <si>
    <t>всего</t>
  </si>
  <si>
    <t>в том числе</t>
  </si>
  <si>
    <t>из бюджета автономного округа</t>
  </si>
  <si>
    <t>из местного бюджета</t>
  </si>
  <si>
    <t>АО "Юганскводоканал"</t>
  </si>
  <si>
    <t>тыс.м3</t>
  </si>
  <si>
    <t xml:space="preserve"> ОКВЭД 56.29.2 Деятельность предприятий общественного питания по прочим видам организации питания</t>
  </si>
  <si>
    <t>руб.</t>
  </si>
  <si>
    <t>упаковка</t>
  </si>
  <si>
    <t>АО "Аптека № 242"</t>
  </si>
  <si>
    <t>м3</t>
  </si>
  <si>
    <t>ОКВЭД 81.29.9 Деятельность по чистке и уборке, прочая, не включенная в другие группировки</t>
  </si>
  <si>
    <t>ОКВЭД 45.20 Техническое обслуживание и ремонт автотранспортных средств</t>
  </si>
  <si>
    <t>ОКВЭД 52.24 Транспортная обработка грузов</t>
  </si>
  <si>
    <t>АО "Югансктранстеплосервис"</t>
  </si>
  <si>
    <t>ОКВЭД 35.30.3 распределение пара и горячей воды (тепловой энергии).</t>
  </si>
  <si>
    <t>ОКВЭД 38.11 Сбор неопасных твердых отходов</t>
  </si>
  <si>
    <t>Гкал</t>
  </si>
  <si>
    <t>Бухгалтерский учет ведется на основе натуральных измерителей в денежном выражении (в рублях и копейках) путем сплошного, непрерывного, документального и взаимосвязанного отражения фактов хозяйственной деятельности.</t>
  </si>
  <si>
    <t>т</t>
  </si>
  <si>
    <t>чел.</t>
  </si>
  <si>
    <t>№ п/п</t>
  </si>
  <si>
    <t>АО "Спецкоммунсервис"</t>
  </si>
  <si>
    <t>АО "Школьное питание"</t>
  </si>
  <si>
    <t>ОКВЭД 47.43 Торговля розничная лекарственными средствами в специализированных магазинах (аптеках)</t>
  </si>
  <si>
    <t xml:space="preserve"> ОКВЭД  36.00.2 Распределение воды для питьевых и промышленных нужд</t>
  </si>
  <si>
    <t xml:space="preserve"> ОКВЭД  37.00 Сбор и обработка сточных вод</t>
  </si>
  <si>
    <t>МОНИТОРИНГ СОСТОЯНИЯ И РАЗВИТИЯ  КОНКУРЕНЦИИ НА ТОВАРНЫХ РЫНКАХ ДЛЯ СОДЕЙСТВИЯ РАЗВИТИЮ КОНКУРЕНЦИИ В ХАНТЫ-МАНСИЙСКОМ АВТОНОМНОМ ОКРУГЕ - ЮГРЕ на 01.04.2026</t>
  </si>
  <si>
    <t>час.</t>
  </si>
  <si>
    <t>усл</t>
  </si>
  <si>
    <t>м/час</t>
  </si>
  <si>
    <t>38.2 Сбор неопасных отходов (снежные массы)</t>
  </si>
  <si>
    <t>96.04 Физкультурно-оздоровительная деятельность (услуги бани)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</si>
</sst>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,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1">
    <xf numFmtId="0" fontId="0" fillId="0" borderId="0" xfId="0"/>
    <xf numFmtId="0" fontId="2" fillId="2" borderId="1" xfId="0" applyFont="1" applyFill="1" applyBorder="1" applyAlignment="1">
      <alignment wrapText="1"/>
    </xf>
    <xf numFmtId="0" fontId="0" fillId="0" borderId="0" xfId="0" applyAlignment="1">
      <alignment horizontal="left" indent="1"/>
    </xf>
    <xf numFmtId="0" fontId="3" fillId="0" borderId="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7" fillId="0" borderId="0" xfId="0" applyFont="1"/>
    <xf numFmtId="0" fontId="9" fillId="0" borderId="1" xfId="0" applyFont="1" applyBorder="1"/>
    <xf numFmtId="4" fontId="9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0" fillId="2" borderId="0" xfId="0" applyFill="1"/>
    <xf numFmtId="0" fontId="7" fillId="2" borderId="0" xfId="0" applyFont="1" applyFill="1"/>
    <xf numFmtId="0" fontId="9" fillId="2" borderId="24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8" fillId="3" borderId="6" xfId="0" applyFont="1" applyFill="1" applyBorder="1" applyAlignment="1">
      <alignment wrapText="1"/>
    </xf>
    <xf numFmtId="9" fontId="9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" fontId="9" fillId="2" borderId="6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/>
    <xf numFmtId="9" fontId="9" fillId="2" borderId="3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3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9" fontId="5" fillId="2" borderId="3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topLeftCell="A19" workbookViewId="0">
      <selection activeCell="G25" sqref="G25"/>
    </sheetView>
  </sheetViews>
  <sheetFormatPr defaultRowHeight="15" x14ac:dyDescent="0.25"/>
  <cols>
    <col min="1" max="1" width="7.7109375" customWidth="1"/>
    <col min="2" max="2" width="42.7109375" customWidth="1"/>
    <col min="3" max="3" width="17.28515625" customWidth="1"/>
    <col min="4" max="4" width="22.28515625" customWidth="1"/>
    <col min="5" max="5" width="11.28515625" customWidth="1"/>
    <col min="6" max="6" width="14.140625" customWidth="1"/>
    <col min="7" max="7" width="18.42578125" customWidth="1"/>
    <col min="8" max="8" width="17.85546875" customWidth="1"/>
    <col min="9" max="9" width="13.7109375" bestFit="1" customWidth="1"/>
    <col min="10" max="10" width="13.5703125" customWidth="1"/>
    <col min="11" max="11" width="12.7109375" customWidth="1"/>
    <col min="12" max="12" width="9.140625" style="16"/>
  </cols>
  <sheetData>
    <row r="1" spans="1:13" ht="17.25" customHeight="1" x14ac:dyDescent="0.25">
      <c r="A1" s="71" t="s">
        <v>35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3" ht="15.75" thickBot="1" x14ac:dyDescent="0.3"/>
    <row r="3" spans="1:13" ht="96" customHeight="1" thickBot="1" x14ac:dyDescent="0.3">
      <c r="A3" s="82" t="s">
        <v>29</v>
      </c>
      <c r="B3" s="68" t="s">
        <v>0</v>
      </c>
      <c r="C3" s="85" t="s">
        <v>1</v>
      </c>
      <c r="D3" s="68" t="s">
        <v>6</v>
      </c>
      <c r="E3" s="88" t="s">
        <v>5</v>
      </c>
      <c r="F3" s="68" t="s">
        <v>2</v>
      </c>
      <c r="G3" s="72" t="s">
        <v>7</v>
      </c>
      <c r="H3" s="68" t="s">
        <v>3</v>
      </c>
      <c r="I3" s="75" t="s">
        <v>4</v>
      </c>
      <c r="J3" s="76"/>
      <c r="K3" s="77"/>
      <c r="M3" s="2"/>
    </row>
    <row r="4" spans="1:13" ht="16.5" thickBot="1" x14ac:dyDescent="0.3">
      <c r="A4" s="83"/>
      <c r="B4" s="69"/>
      <c r="C4" s="86"/>
      <c r="D4" s="69"/>
      <c r="E4" s="89"/>
      <c r="F4" s="69"/>
      <c r="G4" s="73"/>
      <c r="H4" s="69"/>
      <c r="I4" s="78" t="s">
        <v>8</v>
      </c>
      <c r="J4" s="80" t="s">
        <v>9</v>
      </c>
      <c r="K4" s="81"/>
    </row>
    <row r="5" spans="1:13" ht="54.75" customHeight="1" thickBot="1" x14ac:dyDescent="0.3">
      <c r="A5" s="84"/>
      <c r="B5" s="70"/>
      <c r="C5" s="87"/>
      <c r="D5" s="70"/>
      <c r="E5" s="90"/>
      <c r="F5" s="70"/>
      <c r="G5" s="74"/>
      <c r="H5" s="70"/>
      <c r="I5" s="79"/>
      <c r="J5" s="4" t="s">
        <v>10</v>
      </c>
      <c r="K5" s="3" t="s">
        <v>11</v>
      </c>
    </row>
    <row r="6" spans="1:13" ht="16.5" thickBot="1" x14ac:dyDescent="0.3">
      <c r="A6" s="13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5">
        <v>9</v>
      </c>
      <c r="J6" s="15">
        <v>10</v>
      </c>
      <c r="K6" s="15">
        <v>11</v>
      </c>
    </row>
    <row r="7" spans="1:13" s="7" customFormat="1" ht="15" customHeight="1" x14ac:dyDescent="0.25">
      <c r="A7" s="18">
        <v>1</v>
      </c>
      <c r="B7" s="26" t="s">
        <v>30</v>
      </c>
      <c r="C7" s="27">
        <v>1</v>
      </c>
      <c r="D7" s="28"/>
      <c r="E7" s="28"/>
      <c r="F7" s="27"/>
      <c r="G7" s="29">
        <v>138864.07</v>
      </c>
      <c r="H7" s="27"/>
      <c r="I7" s="29">
        <v>0</v>
      </c>
      <c r="J7" s="29">
        <v>0</v>
      </c>
      <c r="K7" s="29">
        <v>0</v>
      </c>
      <c r="L7" s="17"/>
    </row>
    <row r="8" spans="1:13" s="16" customFormat="1" ht="51" customHeight="1" x14ac:dyDescent="0.25">
      <c r="A8" s="25"/>
      <c r="B8" s="1" t="s">
        <v>19</v>
      </c>
      <c r="C8" s="36">
        <v>1</v>
      </c>
      <c r="D8" s="21">
        <v>1360</v>
      </c>
      <c r="E8" s="21" t="s">
        <v>36</v>
      </c>
      <c r="F8" s="36">
        <v>1</v>
      </c>
      <c r="G8" s="34">
        <v>4891391</v>
      </c>
      <c r="H8" s="36"/>
      <c r="I8" s="35">
        <v>0</v>
      </c>
      <c r="J8" s="35">
        <v>0</v>
      </c>
      <c r="K8" s="35">
        <v>0</v>
      </c>
    </row>
    <row r="9" spans="1:13" s="16" customFormat="1" ht="29.45" customHeight="1" x14ac:dyDescent="0.25">
      <c r="A9" s="25"/>
      <c r="B9" s="1" t="s">
        <v>20</v>
      </c>
      <c r="C9" s="22">
        <v>1</v>
      </c>
      <c r="D9" s="23">
        <v>5035</v>
      </c>
      <c r="E9" s="23" t="s">
        <v>37</v>
      </c>
      <c r="F9" s="22">
        <v>1</v>
      </c>
      <c r="G9" s="39">
        <f>8812775-419194</f>
        <v>8393581</v>
      </c>
      <c r="H9" s="22"/>
      <c r="I9" s="35">
        <v>0</v>
      </c>
      <c r="J9" s="35">
        <v>0</v>
      </c>
      <c r="K9" s="35">
        <v>0</v>
      </c>
    </row>
    <row r="10" spans="1:13" s="16" customFormat="1" ht="29.45" customHeight="1" x14ac:dyDescent="0.25">
      <c r="A10" s="25"/>
      <c r="B10" s="61" t="s">
        <v>21</v>
      </c>
      <c r="C10" s="62">
        <v>1</v>
      </c>
      <c r="D10" s="23">
        <v>570</v>
      </c>
      <c r="E10" s="23" t="s">
        <v>18</v>
      </c>
      <c r="F10" s="62">
        <v>1</v>
      </c>
      <c r="G10" s="63">
        <v>7313332</v>
      </c>
      <c r="H10" s="62"/>
      <c r="I10" s="60">
        <v>0</v>
      </c>
      <c r="J10" s="60">
        <v>0</v>
      </c>
      <c r="K10" s="60">
        <v>0</v>
      </c>
    </row>
    <row r="11" spans="1:13" s="16" customFormat="1" x14ac:dyDescent="0.25">
      <c r="A11" s="25"/>
      <c r="B11" s="61"/>
      <c r="C11" s="62"/>
      <c r="D11" s="23">
        <v>2966</v>
      </c>
      <c r="E11" s="24" t="s">
        <v>38</v>
      </c>
      <c r="F11" s="62"/>
      <c r="G11" s="63"/>
      <c r="H11" s="62"/>
      <c r="I11" s="60"/>
      <c r="J11" s="60"/>
      <c r="K11" s="60"/>
    </row>
    <row r="12" spans="1:13" s="16" customFormat="1" ht="15" customHeight="1" x14ac:dyDescent="0.25">
      <c r="A12" s="67"/>
      <c r="B12" s="64" t="s">
        <v>24</v>
      </c>
      <c r="C12" s="65">
        <v>1</v>
      </c>
      <c r="D12" s="23">
        <v>5920</v>
      </c>
      <c r="E12" s="24" t="s">
        <v>18</v>
      </c>
      <c r="F12" s="65">
        <v>1</v>
      </c>
      <c r="G12" s="66">
        <f>13852038+13711452</f>
        <v>27563490</v>
      </c>
      <c r="H12" s="65"/>
      <c r="I12" s="60">
        <v>0</v>
      </c>
      <c r="J12" s="60">
        <v>0</v>
      </c>
      <c r="K12" s="60">
        <v>0</v>
      </c>
    </row>
    <row r="13" spans="1:13" s="16" customFormat="1" ht="15" customHeight="1" x14ac:dyDescent="0.25">
      <c r="A13" s="67"/>
      <c r="B13" s="64"/>
      <c r="C13" s="65"/>
      <c r="D13" s="23">
        <v>3107</v>
      </c>
      <c r="E13" s="21" t="s">
        <v>27</v>
      </c>
      <c r="F13" s="65"/>
      <c r="G13" s="66"/>
      <c r="H13" s="65"/>
      <c r="I13" s="60"/>
      <c r="J13" s="60"/>
      <c r="K13" s="60"/>
    </row>
    <row r="14" spans="1:13" s="16" customFormat="1" x14ac:dyDescent="0.25">
      <c r="A14" s="67"/>
      <c r="B14" s="64"/>
      <c r="C14" s="65"/>
      <c r="D14" s="21">
        <f>4457+47</f>
        <v>4504</v>
      </c>
      <c r="E14" s="21" t="s">
        <v>38</v>
      </c>
      <c r="F14" s="65"/>
      <c r="G14" s="66"/>
      <c r="H14" s="65"/>
      <c r="I14" s="60"/>
      <c r="J14" s="60"/>
      <c r="K14" s="60"/>
    </row>
    <row r="15" spans="1:13" s="16" customFormat="1" ht="30" x14ac:dyDescent="0.25">
      <c r="A15" s="25"/>
      <c r="B15" s="1" t="s">
        <v>39</v>
      </c>
      <c r="C15" s="36">
        <v>1</v>
      </c>
      <c r="D15" s="43">
        <v>860138</v>
      </c>
      <c r="E15" s="44" t="s">
        <v>18</v>
      </c>
      <c r="F15" s="36">
        <v>1</v>
      </c>
      <c r="G15" s="37">
        <f>78804139-3752578</f>
        <v>75051561</v>
      </c>
      <c r="H15" s="36"/>
      <c r="I15" s="45">
        <v>0</v>
      </c>
      <c r="J15" s="45">
        <v>0</v>
      </c>
      <c r="K15" s="45">
        <v>0</v>
      </c>
    </row>
    <row r="16" spans="1:13" s="17" customFormat="1" ht="30" x14ac:dyDescent="0.25">
      <c r="A16" s="25"/>
      <c r="B16" s="1" t="s">
        <v>40</v>
      </c>
      <c r="C16" s="36">
        <v>1</v>
      </c>
      <c r="D16" s="46">
        <v>38606</v>
      </c>
      <c r="E16" s="44" t="s">
        <v>28</v>
      </c>
      <c r="F16" s="36">
        <v>1</v>
      </c>
      <c r="G16" s="37">
        <f>16441506-790788</f>
        <v>15650718</v>
      </c>
      <c r="H16" s="36"/>
      <c r="I16" s="45">
        <v>0</v>
      </c>
      <c r="J16" s="45">
        <v>0</v>
      </c>
      <c r="K16" s="45">
        <v>0</v>
      </c>
    </row>
    <row r="17" spans="1:12" ht="15" customHeight="1" x14ac:dyDescent="0.25">
      <c r="A17" s="8">
        <v>2</v>
      </c>
      <c r="B17" s="30" t="s">
        <v>22</v>
      </c>
      <c r="C17" s="31">
        <v>1</v>
      </c>
      <c r="D17" s="32">
        <f>D18</f>
        <v>394894.3</v>
      </c>
      <c r="E17" s="33" t="s">
        <v>25</v>
      </c>
      <c r="F17" s="31">
        <v>1</v>
      </c>
      <c r="G17" s="32">
        <f>G18</f>
        <v>804940.57</v>
      </c>
      <c r="H17" s="31">
        <v>1</v>
      </c>
      <c r="I17" s="32">
        <v>0</v>
      </c>
      <c r="J17" s="32">
        <v>0</v>
      </c>
      <c r="K17" s="32">
        <v>0</v>
      </c>
    </row>
    <row r="18" spans="1:12" s="17" customFormat="1" ht="15" customHeight="1" x14ac:dyDescent="0.25">
      <c r="A18" s="19"/>
      <c r="B18" s="20" t="s">
        <v>23</v>
      </c>
      <c r="C18" s="36">
        <v>1</v>
      </c>
      <c r="D18" s="35">
        <v>394894.3</v>
      </c>
      <c r="E18" s="21" t="s">
        <v>25</v>
      </c>
      <c r="F18" s="36">
        <v>1</v>
      </c>
      <c r="G18" s="35">
        <v>804940.57</v>
      </c>
      <c r="H18" s="36">
        <v>1</v>
      </c>
      <c r="I18" s="35">
        <v>0</v>
      </c>
      <c r="J18" s="35">
        <v>0</v>
      </c>
      <c r="K18" s="35">
        <v>0</v>
      </c>
    </row>
    <row r="19" spans="1:12" s="7" customFormat="1" ht="15" customHeight="1" x14ac:dyDescent="0.25">
      <c r="A19" s="8">
        <v>3</v>
      </c>
      <c r="B19" s="6" t="s">
        <v>12</v>
      </c>
      <c r="C19" s="47">
        <v>1</v>
      </c>
      <c r="D19" s="10"/>
      <c r="E19" s="48" t="s">
        <v>13</v>
      </c>
      <c r="F19" s="47">
        <v>1</v>
      </c>
      <c r="G19" s="11">
        <f>G21+G20</f>
        <v>176340.51</v>
      </c>
      <c r="H19" s="47">
        <v>1</v>
      </c>
      <c r="I19" s="49">
        <f>I21+I20</f>
        <v>448256.25</v>
      </c>
      <c r="J19" s="49">
        <f>J21+J20</f>
        <v>0</v>
      </c>
      <c r="K19" s="49">
        <f>K21+K20</f>
        <v>448256.25</v>
      </c>
      <c r="L19" s="17"/>
    </row>
    <row r="20" spans="1:12" s="16" customFormat="1" ht="15" customHeight="1" x14ac:dyDescent="0.25">
      <c r="A20" s="19"/>
      <c r="B20" s="20" t="s">
        <v>33</v>
      </c>
      <c r="C20" s="55">
        <v>1</v>
      </c>
      <c r="D20" s="56">
        <f>1600.51+0.12</f>
        <v>1600.6299999999999</v>
      </c>
      <c r="E20" s="57" t="s">
        <v>13</v>
      </c>
      <c r="F20" s="55">
        <v>1</v>
      </c>
      <c r="G20" s="56">
        <f>84811.02+249.65</f>
        <v>85060.67</v>
      </c>
      <c r="H20" s="55">
        <v>1</v>
      </c>
      <c r="I20" s="58">
        <f>SUM(J20:K20)</f>
        <v>0</v>
      </c>
      <c r="J20" s="58">
        <v>0</v>
      </c>
      <c r="K20" s="58">
        <v>0</v>
      </c>
    </row>
    <row r="21" spans="1:12" s="16" customFormat="1" ht="15" customHeight="1" x14ac:dyDescent="0.25">
      <c r="A21" s="19"/>
      <c r="B21" s="1" t="s">
        <v>34</v>
      </c>
      <c r="C21" s="38">
        <v>1</v>
      </c>
      <c r="D21" s="59">
        <f>1466.82+5.91</f>
        <v>1472.73</v>
      </c>
      <c r="E21" s="24" t="s">
        <v>13</v>
      </c>
      <c r="F21" s="38">
        <v>1</v>
      </c>
      <c r="G21" s="59">
        <f>91133.53+146.31</f>
        <v>91279.84</v>
      </c>
      <c r="H21" s="38">
        <v>1</v>
      </c>
      <c r="I21" s="50">
        <f>SUM(J21:K21)</f>
        <v>448256.25</v>
      </c>
      <c r="J21" s="50">
        <v>0</v>
      </c>
      <c r="K21" s="50">
        <f>211445.3+236810.95</f>
        <v>448256.25</v>
      </c>
    </row>
    <row r="22" spans="1:12" ht="15.75" customHeight="1" x14ac:dyDescent="0.25">
      <c r="A22" s="8">
        <v>4</v>
      </c>
      <c r="B22" s="5" t="s">
        <v>31</v>
      </c>
      <c r="C22" s="47">
        <v>1</v>
      </c>
      <c r="D22" s="48"/>
      <c r="E22" s="48" t="s">
        <v>15</v>
      </c>
      <c r="F22" s="47">
        <v>1</v>
      </c>
      <c r="G22" s="49">
        <f>G23</f>
        <v>125760</v>
      </c>
      <c r="H22" s="47"/>
      <c r="I22" s="9">
        <v>0</v>
      </c>
      <c r="J22" s="9">
        <v>0</v>
      </c>
      <c r="K22" s="9">
        <v>0</v>
      </c>
    </row>
    <row r="23" spans="1:12" s="16" customFormat="1" ht="225" customHeight="1" x14ac:dyDescent="0.25">
      <c r="A23" s="19"/>
      <c r="B23" s="40" t="s">
        <v>14</v>
      </c>
      <c r="C23" s="38">
        <v>1</v>
      </c>
      <c r="D23" s="24" t="s">
        <v>26</v>
      </c>
      <c r="E23" s="24" t="s">
        <v>15</v>
      </c>
      <c r="F23" s="38"/>
      <c r="G23" s="50">
        <v>125760</v>
      </c>
      <c r="H23" s="47"/>
      <c r="I23" s="35">
        <v>0</v>
      </c>
      <c r="J23" s="35">
        <v>0</v>
      </c>
      <c r="K23" s="35">
        <v>0</v>
      </c>
    </row>
    <row r="24" spans="1:12" x14ac:dyDescent="0.25">
      <c r="A24" s="8">
        <v>5</v>
      </c>
      <c r="B24" s="5" t="s">
        <v>17</v>
      </c>
      <c r="C24" s="47">
        <v>1</v>
      </c>
      <c r="D24" s="12">
        <f>D25</f>
        <v>195128</v>
      </c>
      <c r="E24" s="48" t="s">
        <v>16</v>
      </c>
      <c r="F24" s="47">
        <v>1</v>
      </c>
      <c r="G24" s="11">
        <f>G25</f>
        <v>42510.9</v>
      </c>
      <c r="H24" s="47"/>
      <c r="I24" s="9">
        <v>0</v>
      </c>
      <c r="J24" s="9">
        <v>0</v>
      </c>
      <c r="K24" s="9">
        <v>0</v>
      </c>
    </row>
    <row r="25" spans="1:12" ht="45" x14ac:dyDescent="0.25">
      <c r="A25" s="51"/>
      <c r="B25" s="1" t="s">
        <v>32</v>
      </c>
      <c r="C25" s="38">
        <v>1</v>
      </c>
      <c r="D25" s="52">
        <v>195128</v>
      </c>
      <c r="E25" s="24" t="s">
        <v>16</v>
      </c>
      <c r="F25" s="38">
        <v>1</v>
      </c>
      <c r="G25" s="50">
        <v>42510.9</v>
      </c>
      <c r="H25" s="38"/>
      <c r="I25" s="35">
        <v>0</v>
      </c>
      <c r="J25" s="35">
        <v>0</v>
      </c>
      <c r="K25" s="35">
        <v>0</v>
      </c>
    </row>
    <row r="26" spans="1:12" x14ac:dyDescent="0.25">
      <c r="A26" s="53"/>
      <c r="B26" s="53"/>
      <c r="C26" s="54"/>
      <c r="D26" s="54"/>
      <c r="E26" s="54"/>
      <c r="F26" s="54"/>
      <c r="G26" s="54"/>
      <c r="H26" s="54"/>
      <c r="I26" s="54"/>
      <c r="J26" s="54"/>
      <c r="K26" s="54"/>
    </row>
    <row r="27" spans="1:12" x14ac:dyDescent="0.25">
      <c r="A27" s="53"/>
      <c r="B27" s="53"/>
      <c r="C27" s="54"/>
      <c r="D27" s="54"/>
      <c r="E27" s="54"/>
      <c r="F27" s="54"/>
      <c r="G27" s="54"/>
      <c r="H27" s="54"/>
      <c r="I27" s="54"/>
      <c r="J27" s="54"/>
      <c r="K27" s="54"/>
    </row>
    <row r="28" spans="1:12" x14ac:dyDescent="0.25">
      <c r="A28" s="41"/>
      <c r="B28" s="41"/>
      <c r="C28" s="42"/>
      <c r="D28" s="42"/>
      <c r="E28" s="42"/>
      <c r="F28" s="42"/>
      <c r="G28" s="42"/>
      <c r="H28" s="42"/>
      <c r="I28" s="42"/>
      <c r="J28" s="42"/>
      <c r="K28" s="42"/>
    </row>
    <row r="29" spans="1:12" x14ac:dyDescent="0.25">
      <c r="A29" s="41"/>
      <c r="B29" s="41"/>
      <c r="C29" s="42"/>
      <c r="D29" s="42"/>
      <c r="E29" s="42"/>
      <c r="F29" s="42"/>
      <c r="G29" s="42"/>
      <c r="H29" s="42"/>
      <c r="I29" s="42"/>
      <c r="J29" s="42"/>
      <c r="K29" s="42"/>
    </row>
    <row r="30" spans="1:12" x14ac:dyDescent="0.25">
      <c r="A30" s="41"/>
      <c r="B30" s="41"/>
      <c r="C30" s="42"/>
      <c r="D30" s="42"/>
      <c r="E30" s="42"/>
      <c r="F30" s="42"/>
      <c r="G30" s="42"/>
      <c r="H30" s="42"/>
      <c r="I30" s="42"/>
      <c r="J30" s="42"/>
      <c r="K30" s="42"/>
    </row>
  </sheetData>
  <mergeCells count="29">
    <mergeCell ref="A12:A14"/>
    <mergeCell ref="F3:F5"/>
    <mergeCell ref="A1:K1"/>
    <mergeCell ref="G3:G5"/>
    <mergeCell ref="H3:H5"/>
    <mergeCell ref="I3:K3"/>
    <mergeCell ref="I4:I5"/>
    <mergeCell ref="J4:K4"/>
    <mergeCell ref="A3:A5"/>
    <mergeCell ref="B3:B5"/>
    <mergeCell ref="C3:C5"/>
    <mergeCell ref="D3:D5"/>
    <mergeCell ref="E3:E5"/>
    <mergeCell ref="I10:I11"/>
    <mergeCell ref="J10:J11"/>
    <mergeCell ref="K10:K11"/>
    <mergeCell ref="I12:I14"/>
    <mergeCell ref="J12:J14"/>
    <mergeCell ref="K12:K14"/>
    <mergeCell ref="B10:B11"/>
    <mergeCell ref="C10:C11"/>
    <mergeCell ref="F10:F11"/>
    <mergeCell ref="G10:G11"/>
    <mergeCell ref="H10:H11"/>
    <mergeCell ref="B12:B14"/>
    <mergeCell ref="C12:C14"/>
    <mergeCell ref="F12:F14"/>
    <mergeCell ref="G12:G14"/>
    <mergeCell ref="H12:H14"/>
  </mergeCells>
  <pageMargins left="0.39370078740157483" right="0.39370078740157483" top="7.874015748031496E-2" bottom="7.874015748031496E-2" header="0.31496062992125984" footer="0.31496062992125984"/>
  <pageSetup paperSize="9" scale="65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2017-01-09T12:46:53Z</cp:lastPrinted>
  <dcterms:created xsi:type="dcterms:W3CDTF">2006-09-16T00:00:00Z</dcterms:created>
  <dcterms:modified xsi:type="dcterms:W3CDTF">2026-04-01T05:36:14Z</dcterms:modified>
</cp:coreProperties>
</file>